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1245" windowWidth="19320" windowHeight="1062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<sst xmlns="http://schemas.openxmlformats.org/spreadsheetml/2006/main" count="257" uniqueCount="164">
  <si>
    <t>Mn.j.</t>
  </si>
  <si>
    <t>Množství</t>
  </si>
  <si>
    <t xml:space="preserve">    Dodávka</t>
  </si>
  <si>
    <t xml:space="preserve">    Dodávka</t>
  </si>
  <si>
    <t xml:space="preserve">   Montáž</t>
  </si>
  <si>
    <t xml:space="preserve">     Montáž</t>
  </si>
  <si>
    <t>strana:2</t>
  </si>
  <si>
    <t xml:space="preserve">    jednotk.</t>
  </si>
  <si>
    <t xml:space="preserve">     celkem</t>
  </si>
  <si>
    <t xml:space="preserve">   jednotk.</t>
  </si>
  <si>
    <t xml:space="preserve">      celkem</t>
  </si>
  <si>
    <t>ks</t>
  </si>
  <si>
    <t>m</t>
  </si>
  <si>
    <t>m</t>
  </si>
  <si>
    <t>ks</t>
  </si>
  <si>
    <t>SOUČET</t>
  </si>
  <si>
    <t>Přirážka na prořez</t>
  </si>
  <si>
    <t>%</t>
  </si>
  <si>
    <t>Přirážka na podr.materiál</t>
  </si>
  <si>
    <t>PPV</t>
  </si>
  <si>
    <t>%</t>
  </si>
  <si>
    <t>SILNOPROUD SOUČET</t>
  </si>
  <si>
    <t>SILNOPROUD CELKEM</t>
  </si>
  <si>
    <t>strana:1</t>
  </si>
  <si>
    <t>SESTAVENÍ  ELEKTROINSTALACE</t>
  </si>
  <si>
    <t>Silnoproud.</t>
  </si>
  <si>
    <t>hod.</t>
  </si>
  <si>
    <t>HZS</t>
  </si>
  <si>
    <t>HZS  CELKEM</t>
  </si>
  <si>
    <t xml:space="preserve">               ZEMNÍ PRÁCE</t>
  </si>
  <si>
    <t>m2</t>
  </si>
  <si>
    <t xml:space="preserve">    ZEMNÍ PRÁCE  CELKEM</t>
  </si>
  <si>
    <t>soub.</t>
  </si>
  <si>
    <t xml:space="preserve">    skutečného provedení</t>
  </si>
  <si>
    <t>km</t>
  </si>
  <si>
    <t>m3</t>
  </si>
  <si>
    <t>strana:3</t>
  </si>
  <si>
    <t>210 10-0002</t>
  </si>
  <si>
    <t>210 10-0003</t>
  </si>
  <si>
    <t>210 22-0301</t>
  </si>
  <si>
    <t>210 20-4002</t>
  </si>
  <si>
    <t>210 20-4201</t>
  </si>
  <si>
    <t>210 81-0013</t>
  </si>
  <si>
    <t>210 80-0005</t>
  </si>
  <si>
    <t>210 22-0111</t>
  </si>
  <si>
    <t>210 10-0151</t>
  </si>
  <si>
    <t>210 20-2016</t>
  </si>
  <si>
    <t>210 01-0019</t>
  </si>
  <si>
    <t>210 01-0034</t>
  </si>
  <si>
    <t>210 12-0002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</si>
  <si>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</si>
  <si>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</si>
  <si>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</si>
  <si>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</si>
  <si>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</si>
  <si>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</si>
  <si>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</si>
  <si>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</si>
  <si>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</si>
  <si>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</si>
  <si>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</si>
  <si>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</si>
  <si>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</si>
  <si>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</si>
  <si>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</si>
  <si>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</si>
  <si>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</si>
  <si>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 xml:space="preserve">                  Materiál-popis</t>
  </si>
  <si>
    <t>č.p.</t>
  </si>
  <si>
    <t>ceník.položka</t>
  </si>
  <si>
    <t>Kabel CYKY  3Cx1,5</t>
  </si>
  <si>
    <t>Drát FeZn pr.10mm</t>
  </si>
  <si>
    <t>Ochranná trubka pancéřová P36mm</t>
  </si>
  <si>
    <t>Svorka SRO3</t>
  </si>
  <si>
    <t>Svorka SS</t>
  </si>
  <si>
    <t>Vytýčení trati v zastavěném prostoru</t>
  </si>
  <si>
    <t>Odvoz zeminy</t>
  </si>
  <si>
    <t>Výkop kabelové rýhy š.35cm,hl.80cm tř.z.4</t>
  </si>
  <si>
    <t>Zřízení kabelového lože z kopan.písku tl.10cm</t>
  </si>
  <si>
    <t>Krytí kabelu výstražnou folií PVC š.33cm</t>
  </si>
  <si>
    <t>Betonový žlab TKII</t>
  </si>
  <si>
    <t>Zához kabelové rýhy 35x80cm</t>
  </si>
  <si>
    <t>Výkop jámy pro stožár</t>
  </si>
  <si>
    <t>Betonový základ pod stožár</t>
  </si>
  <si>
    <t>Betonová roura pr.10cm dl.1m</t>
  </si>
  <si>
    <t>Provizorní úprava terénu</t>
  </si>
  <si>
    <t>Napojení na stávající rozvod VO</t>
  </si>
  <si>
    <t>Výchozí revize</t>
  </si>
  <si>
    <t>Zaměření kabelů a stožárů VO a EI, provedení projektu</t>
  </si>
  <si>
    <t>Bourání živičných povrchů</t>
  </si>
  <si>
    <t>Řezání spáry v asfaltu</t>
  </si>
  <si>
    <t xml:space="preserve">  Dodávka</t>
  </si>
  <si>
    <t xml:space="preserve">  jednotk.</t>
  </si>
  <si>
    <t>ZEDNICKÉ PRÁCE</t>
  </si>
  <si>
    <t>Svorkovnice vč.pojistek do stožáru RSS16/1x14</t>
  </si>
  <si>
    <t>Ukončení vodičů vč.zapoj.do16 mm2</t>
  </si>
  <si>
    <t>Ukončení vodičů vč.zapoj.do 4 mm2</t>
  </si>
  <si>
    <t xml:space="preserve">                 Materiál-popis</t>
  </si>
  <si>
    <t>Stavba:Český Krumlov "JELENÍ ZAHRADA"</t>
  </si>
  <si>
    <t>Kabel CYKY  4Bx10</t>
  </si>
  <si>
    <t>Ukončení kabelů.do 4x16 mm2</t>
  </si>
  <si>
    <t>Sadový osvětlovací stožár bezpaticový,dl. 5m, barva stříbrná</t>
  </si>
  <si>
    <t>Ochranná trubka ohebná pr.50mm KORUFLEX</t>
  </si>
  <si>
    <t>Pojistka šroubovací 40A</t>
  </si>
  <si>
    <t>Montáž rozvaděče RE</t>
  </si>
  <si>
    <t>Montáž rozvaděče RVO</t>
  </si>
  <si>
    <t>DODÁVKA - ROZVADĚČE</t>
  </si>
  <si>
    <t>Rozvodnice RE</t>
  </si>
  <si>
    <t>Skříň OCEP 600/600/250</t>
  </si>
  <si>
    <t>Jistič 3-pól. 16A</t>
  </si>
  <si>
    <t>Svorkovnice</t>
  </si>
  <si>
    <t>Rozvaděč RE-součet</t>
  </si>
  <si>
    <t>Rozvaděč RE CELKEM</t>
  </si>
  <si>
    <t>Rozvodnice RVO</t>
  </si>
  <si>
    <t>Skříň OCEP 500/500/250</t>
  </si>
  <si>
    <t>Propojovací lišta</t>
  </si>
  <si>
    <t>Nulová svorkovnice</t>
  </si>
  <si>
    <t>Jistič 1-pól. 16A</t>
  </si>
  <si>
    <t>Jistič 1-pól. 2A</t>
  </si>
  <si>
    <t>Přepínač 2p 1x10A</t>
  </si>
  <si>
    <t>Vypínač 1p 1x10A</t>
  </si>
  <si>
    <t>Stykač 1P, 20A,230V</t>
  </si>
  <si>
    <t>Spínací hodiny denní</t>
  </si>
  <si>
    <t>Přípojnice</t>
  </si>
  <si>
    <t>Rozvaděč RVO-součet</t>
  </si>
  <si>
    <t>Rozvaděč RVO CELKEM</t>
  </si>
  <si>
    <t>210 12-0401</t>
  </si>
  <si>
    <t>210 12-0451</t>
  </si>
  <si>
    <t>210 13-0001</t>
  </si>
  <si>
    <t>210 14-0552</t>
  </si>
  <si>
    <t xml:space="preserve">Signálka T6E </t>
  </si>
  <si>
    <t>210 14-0421</t>
  </si>
  <si>
    <t>210 16-0021</t>
  </si>
  <si>
    <t>210 19-0003</t>
  </si>
  <si>
    <t>210 11-0502</t>
  </si>
  <si>
    <t>460 01-0016</t>
  </si>
  <si>
    <t>460 60-0023</t>
  </si>
  <si>
    <t>460 20-0164</t>
  </si>
  <si>
    <t>460 42-1001</t>
  </si>
  <si>
    <t>460 49-0013</t>
  </si>
  <si>
    <t>460 51-0203</t>
  </si>
  <si>
    <t>460 56-0064</t>
  </si>
  <si>
    <t>460 05-0804</t>
  </si>
  <si>
    <t>460 08-0013</t>
  </si>
  <si>
    <t>460 51-0005</t>
  </si>
  <si>
    <t>460 62-0014</t>
  </si>
  <si>
    <t>460 03-0173</t>
  </si>
  <si>
    <t>460 03-0183</t>
  </si>
  <si>
    <t>P210-29 HZS</t>
  </si>
  <si>
    <t>210 19-2554</t>
  </si>
  <si>
    <t>210 19-2581</t>
  </si>
  <si>
    <t>210 19-2561</t>
  </si>
  <si>
    <t>210 19-2580</t>
  </si>
  <si>
    <t>Zdroj výbojkový 70W</t>
  </si>
  <si>
    <t>Provedení základu pod rozvaděč</t>
  </si>
  <si>
    <t xml:space="preserve">Svítidlo venkovní na stožár, </t>
  </si>
  <si>
    <t>SHC 70W, IP66,</t>
  </si>
  <si>
    <t>SILNOPROUD</t>
  </si>
  <si>
    <t>ZEMNÍ PRÁCE</t>
  </si>
  <si>
    <t>DODÁVKA-ROZVADĚČE</t>
  </si>
  <si>
    <t>Ceny bez DPH</t>
  </si>
  <si>
    <t>DPH</t>
  </si>
  <si>
    <t>ELEKTROINSTALACE  CELKEM bez DPH</t>
  </si>
  <si>
    <t>ELEKTROINSTALACE  CELKEM s DPH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</si>
</sst>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[$Kč-405];[Red]\-#,##0.00\ [$Kč-405]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0.00;[Red]0.00"/>
  </numFmts>
  <fonts count="20">
    <font>
      <sz val="10"/>
      <name val="Arial CE"/>
      <family val="2"/>
    </font>
    <font>
      <sz val="10"/>
      <name val="Arial"/>
      <family val="2"/>
    </font>
    <font>
      <b/>
      <sz val="1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3" borderId="0" applyNumberFormat="0" applyBorder="0" applyAlignment="0" applyProtection="0"/>
    <xf numFmtId="0" fontId="14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0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3" fillId="0" borderId="7" applyNumberFormat="0" applyFill="0" applyAlignment="0" applyProtection="0"/>
    <xf numFmtId="0" fontId="7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0" fillId="7" borderId="8" applyNumberFormat="0" applyAlignment="0" applyProtection="0"/>
    <xf numFmtId="0" fontId="12" fillId="19" borderId="8" applyNumberFormat="0" applyAlignment="0" applyProtection="0"/>
    <xf numFmtId="0" fontId="11" fillId="19" borderId="9" applyNumberFormat="0" applyAlignment="0" applyProtection="0"/>
    <xf numFmtId="0" fontId="16" fillId="0" borderId="0" applyNumberFormat="0" applyFill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3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2" fontId="0" fillId="0" borderId="0" xfId="0" applyNumberFormat="1" applyFont="1" applyAlignment="1">
      <alignment horizontal="right"/>
    </xf>
    <xf numFmtId="0" fontId="0" fillId="0" borderId="0" xfId="0" applyAlignment="1">
      <alignment/>
    </xf>
    <xf numFmtId="2" fontId="0" fillId="0" borderId="0" xfId="0" applyNumberForma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46" applyFont="1">
      <alignment/>
      <protection/>
    </xf>
    <xf numFmtId="2" fontId="0" fillId="0" borderId="0" xfId="46" applyNumberFormat="1" applyAlignment="1">
      <alignment horizontal="right"/>
      <protection/>
    </xf>
    <xf numFmtId="0" fontId="2" fillId="0" borderId="0" xfId="46" applyFont="1">
      <alignment/>
      <protection/>
    </xf>
    <xf numFmtId="0" fontId="2" fillId="0" borderId="0" xfId="46" applyFont="1">
      <alignment/>
      <protection/>
    </xf>
    <xf numFmtId="1" fontId="0" fillId="0" borderId="0" xfId="0" applyNumberFormat="1" applyFont="1" applyAlignment="1">
      <alignment horizontal="left"/>
    </xf>
    <xf numFmtId="3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 horizontal="right"/>
    </xf>
    <xf numFmtId="2" fontId="0" fillId="0" borderId="0" xfId="0" applyNumberFormat="1" applyFont="1" applyFill="1" applyAlignment="1">
      <alignment horizontal="right"/>
    </xf>
    <xf numFmtId="4" fontId="2" fillId="0" borderId="0" xfId="0" applyNumberFormat="1" applyFont="1" applyFill="1" applyAlignment="1">
      <alignment horizontal="right"/>
    </xf>
    <xf numFmtId="4" fontId="2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 horizontal="right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right"/>
    </xf>
    <xf numFmtId="0" fontId="0" fillId="0" borderId="0" xfId="46" applyFont="1" applyFill="1">
      <alignment/>
      <protection/>
    </xf>
    <xf numFmtId="2" fontId="0" fillId="0" borderId="0" xfId="46" applyNumberFormat="1" applyFill="1" applyAlignment="1">
      <alignment horizontal="right"/>
      <protection/>
    </xf>
    <xf numFmtId="2" fontId="2" fillId="0" borderId="0" xfId="46" applyNumberFormat="1" applyFont="1" applyFill="1" applyAlignment="1">
      <alignment horizontal="right"/>
      <protection/>
    </xf>
    <xf numFmtId="0" fontId="0" fillId="0" borderId="0" xfId="46" applyFill="1" applyAlignment="1">
      <alignment horizontal="right"/>
      <protection/>
    </xf>
    <xf numFmtId="2" fontId="0" fillId="0" borderId="0" xfId="46" applyNumberFormat="1" applyFont="1" applyFill="1" applyAlignment="1">
      <alignment horizontal="right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1"/>
  <sheetViews>
    <sheetView tabSelected="1" view="pageBreakPreview" zoomScaleSheetLayoutView="100" zoomScalePageLayoutView="0" workbookViewId="0" topLeftCell="A1">
      <selection activeCell="I15" sqref="I15"/>
    </sheetView>
  </sheetViews>
  <sheetFormatPr defaultColWidth="9.00390625" defaultRowHeight="12.75"/>
  <cols>
    <col min="1" max="1" width="3.125" style="0" customWidth="1"/>
    <col min="2" max="2" width="12.25390625" style="0" customWidth="1"/>
    <col min="3" max="3" width="51.00390625" style="1" customWidth="1"/>
    <col min="4" max="4" width="5.25390625" style="1" customWidth="1"/>
    <col min="5" max="5" width="7.875" style="15" customWidth="1"/>
    <col min="6" max="6" width="9.375" style="15" customWidth="1"/>
    <col min="7" max="7" width="10.00390625" style="15" customWidth="1"/>
    <col min="8" max="8" width="9.875" style="15" customWidth="1"/>
    <col min="9" max="9" width="12.875" style="15" customWidth="1"/>
    <col min="10" max="10" width="9.00390625" style="16" customWidth="1"/>
    <col min="11" max="11" width="46.00390625" style="0" customWidth="1"/>
  </cols>
  <sheetData>
    <row r="1" spans="3:10" ht="12.75">
      <c r="C1" s="1" t="s">
        <v>67</v>
      </c>
      <c r="D1" s="1" t="s">
        <v>0</v>
      </c>
      <c r="E1" s="13" t="s">
        <v>1</v>
      </c>
      <c r="F1" s="14" t="s">
        <v>91</v>
      </c>
      <c r="G1" s="14" t="s">
        <v>2</v>
      </c>
      <c r="H1" s="14" t="s">
        <v>4</v>
      </c>
      <c r="I1" s="14" t="s">
        <v>5</v>
      </c>
      <c r="J1" s="15" t="s">
        <v>23</v>
      </c>
    </row>
    <row r="2" spans="5:9" ht="12.75">
      <c r="E2" s="13"/>
      <c r="F2" s="14" t="s">
        <v>92</v>
      </c>
      <c r="G2" s="14" t="s">
        <v>8</v>
      </c>
      <c r="H2" s="14" t="s">
        <v>9</v>
      </c>
      <c r="I2" s="14" t="s">
        <v>10</v>
      </c>
    </row>
    <row r="3" spans="5:9" ht="12.75">
      <c r="E3" s="13"/>
      <c r="F3" s="14"/>
      <c r="G3" s="14"/>
      <c r="H3" s="14"/>
      <c r="I3" s="14"/>
    </row>
    <row r="4" spans="3:9" ht="12.75">
      <c r="C4" s="1" t="s">
        <v>98</v>
      </c>
      <c r="E4" s="13"/>
      <c r="F4" s="14"/>
      <c r="G4" s="14"/>
      <c r="H4" s="14"/>
      <c r="I4" s="14"/>
    </row>
    <row r="5" spans="5:9" ht="12.75">
      <c r="E5" s="13"/>
      <c r="F5" s="14"/>
      <c r="G5" s="14"/>
      <c r="H5" s="14"/>
      <c r="I5" s="14"/>
    </row>
    <row r="6" spans="5:9" ht="12.75">
      <c r="E6" s="13"/>
      <c r="F6" s="14"/>
      <c r="G6" s="14"/>
      <c r="H6" s="14"/>
      <c r="I6" s="14"/>
    </row>
    <row r="7" spans="3:10" ht="12.75">
      <c r="C7" s="3" t="s">
        <v>24</v>
      </c>
      <c r="E7" s="13"/>
      <c r="F7" s="17"/>
      <c r="G7" s="17"/>
      <c r="H7" s="17"/>
      <c r="I7" s="17"/>
      <c r="J7" s="18"/>
    </row>
    <row r="8" spans="3:10" ht="12.75">
      <c r="C8" s="1" t="s">
        <v>160</v>
      </c>
      <c r="E8" s="13"/>
      <c r="F8" s="17"/>
      <c r="G8" s="17"/>
      <c r="H8" s="17"/>
      <c r="I8" s="17"/>
      <c r="J8" s="18"/>
    </row>
    <row r="9" spans="1:10" ht="12.75">
      <c r="A9" t="s">
        <v>50</v>
      </c>
      <c r="C9" s="1" t="s">
        <v>157</v>
      </c>
      <c r="E9" s="13"/>
      <c r="F9" s="17"/>
      <c r="G9" s="17"/>
      <c r="H9" s="17"/>
      <c r="I9" s="17">
        <f>H65</f>
        <v>0</v>
      </c>
      <c r="J9" s="18"/>
    </row>
    <row r="10" spans="1:10" ht="12.75">
      <c r="A10" t="s">
        <v>51</v>
      </c>
      <c r="C10" s="1" t="s">
        <v>158</v>
      </c>
      <c r="E10" s="13"/>
      <c r="F10" s="17"/>
      <c r="G10" s="17"/>
      <c r="H10" s="17"/>
      <c r="I10" s="17">
        <f>I91</f>
        <v>0</v>
      </c>
      <c r="J10" s="18"/>
    </row>
    <row r="11" spans="1:10" ht="12.75">
      <c r="A11" t="s">
        <v>52</v>
      </c>
      <c r="C11" s="1" t="s">
        <v>27</v>
      </c>
      <c r="E11" s="13"/>
      <c r="F11" s="17"/>
      <c r="G11" s="17"/>
      <c r="H11" s="17"/>
      <c r="I11" s="17">
        <f>I72</f>
        <v>0</v>
      </c>
      <c r="J11" s="18"/>
    </row>
    <row r="12" spans="1:10" ht="12.75">
      <c r="A12" t="s">
        <v>53</v>
      </c>
      <c r="C12" s="1" t="s">
        <v>93</v>
      </c>
      <c r="E12" s="13"/>
      <c r="F12" s="17"/>
      <c r="G12" s="17"/>
      <c r="H12" s="17"/>
      <c r="I12" s="17">
        <f>I94</f>
        <v>0</v>
      </c>
      <c r="J12" s="18"/>
    </row>
    <row r="13" spans="1:10" ht="12.75">
      <c r="A13" t="s">
        <v>54</v>
      </c>
      <c r="C13" s="1" t="s">
        <v>159</v>
      </c>
      <c r="E13" s="13"/>
      <c r="F13" s="17"/>
      <c r="G13" s="17"/>
      <c r="H13" s="17"/>
      <c r="I13" s="17">
        <f>H105+H121</f>
        <v>0</v>
      </c>
      <c r="J13" s="18"/>
    </row>
    <row r="14" spans="3:10" ht="12.75">
      <c r="C14" s="2" t="s">
        <v>162</v>
      </c>
      <c r="E14" s="13"/>
      <c r="F14" s="17"/>
      <c r="G14" s="17"/>
      <c r="H14" s="17"/>
      <c r="I14" s="19">
        <f>SUM(I9:I13)</f>
        <v>0</v>
      </c>
      <c r="J14" s="18"/>
    </row>
    <row r="15" spans="3:9" ht="12.75">
      <c r="C15" s="1" t="s">
        <v>161</v>
      </c>
      <c r="D15" s="1" t="s">
        <v>17</v>
      </c>
      <c r="E15" s="15">
        <v>20</v>
      </c>
      <c r="I15" s="17"/>
    </row>
    <row r="16" spans="3:9" ht="12.75">
      <c r="C16" s="2" t="s">
        <v>163</v>
      </c>
      <c r="I16" s="20">
        <f>SUM(I14+I15)</f>
        <v>0</v>
      </c>
    </row>
    <row r="39" spans="1:10" ht="12.75">
      <c r="A39" t="s">
        <v>68</v>
      </c>
      <c r="B39" t="s">
        <v>69</v>
      </c>
      <c r="C39" s="1" t="s">
        <v>67</v>
      </c>
      <c r="D39" s="1" t="s">
        <v>0</v>
      </c>
      <c r="E39" s="15" t="s">
        <v>1</v>
      </c>
      <c r="F39" s="21" t="s">
        <v>2</v>
      </c>
      <c r="G39" s="15" t="s">
        <v>3</v>
      </c>
      <c r="H39" s="15" t="s">
        <v>4</v>
      </c>
      <c r="I39" s="15" t="s">
        <v>5</v>
      </c>
      <c r="J39" s="15" t="s">
        <v>6</v>
      </c>
    </row>
    <row r="40" spans="6:9" ht="12.75">
      <c r="F40" s="21" t="s">
        <v>7</v>
      </c>
      <c r="G40" s="15" t="s">
        <v>8</v>
      </c>
      <c r="H40" s="15" t="s">
        <v>9</v>
      </c>
      <c r="I40" s="15" t="s">
        <v>10</v>
      </c>
    </row>
    <row r="41" spans="3:6" ht="12.75">
      <c r="C41" s="3" t="s">
        <v>25</v>
      </c>
      <c r="F41" s="21"/>
    </row>
    <row r="42" spans="1:10" ht="12.75">
      <c r="A42" t="s">
        <v>50</v>
      </c>
      <c r="B42" t="s">
        <v>43</v>
      </c>
      <c r="C42" s="1" t="s">
        <v>70</v>
      </c>
      <c r="D42" s="1" t="s">
        <v>13</v>
      </c>
      <c r="E42" s="13">
        <v>120</v>
      </c>
      <c r="F42" s="17"/>
      <c r="G42" s="17">
        <f aca="true" t="shared" si="0" ref="G42:G47">E42*F42</f>
        <v>0</v>
      </c>
      <c r="H42" s="17"/>
      <c r="I42" s="17">
        <f aca="true" t="shared" si="1" ref="I42:I47">E42*H42</f>
        <v>0</v>
      </c>
      <c r="J42" s="18"/>
    </row>
    <row r="43" spans="1:10" ht="12.75">
      <c r="A43" t="s">
        <v>51</v>
      </c>
      <c r="B43" t="s">
        <v>42</v>
      </c>
      <c r="C43" s="1" t="s">
        <v>99</v>
      </c>
      <c r="D43" s="1" t="s">
        <v>12</v>
      </c>
      <c r="E43" s="13">
        <v>640</v>
      </c>
      <c r="F43" s="17"/>
      <c r="G43" s="17">
        <f t="shared" si="0"/>
        <v>0</v>
      </c>
      <c r="H43" s="17"/>
      <c r="I43" s="17">
        <f t="shared" si="1"/>
        <v>0</v>
      </c>
      <c r="J43" s="18"/>
    </row>
    <row r="44" spans="1:10" ht="12.75">
      <c r="A44" t="s">
        <v>52</v>
      </c>
      <c r="B44" t="s">
        <v>44</v>
      </c>
      <c r="C44" s="1" t="s">
        <v>71</v>
      </c>
      <c r="D44" s="1" t="s">
        <v>12</v>
      </c>
      <c r="E44" s="13">
        <v>600</v>
      </c>
      <c r="F44" s="17"/>
      <c r="G44" s="17">
        <f t="shared" si="0"/>
        <v>0</v>
      </c>
      <c r="H44" s="17"/>
      <c r="I44" s="17">
        <f t="shared" si="1"/>
        <v>0</v>
      </c>
      <c r="J44" s="18"/>
    </row>
    <row r="45" spans="1:10" ht="12.75">
      <c r="A45" t="s">
        <v>53</v>
      </c>
      <c r="B45" t="s">
        <v>37</v>
      </c>
      <c r="C45" s="1" t="s">
        <v>96</v>
      </c>
      <c r="D45" s="1" t="s">
        <v>11</v>
      </c>
      <c r="E45" s="13">
        <v>84</v>
      </c>
      <c r="F45" s="17"/>
      <c r="G45" s="17">
        <f t="shared" si="0"/>
        <v>0</v>
      </c>
      <c r="H45" s="17"/>
      <c r="I45" s="17">
        <f t="shared" si="1"/>
        <v>0</v>
      </c>
      <c r="J45" s="18"/>
    </row>
    <row r="46" spans="1:10" ht="12.75">
      <c r="A46" t="s">
        <v>54</v>
      </c>
      <c r="B46" t="s">
        <v>38</v>
      </c>
      <c r="C46" s="1" t="s">
        <v>95</v>
      </c>
      <c r="D46" s="1" t="s">
        <v>14</v>
      </c>
      <c r="E46" s="13">
        <v>254</v>
      </c>
      <c r="F46" s="17"/>
      <c r="G46" s="17">
        <f t="shared" si="0"/>
        <v>0</v>
      </c>
      <c r="H46" s="17"/>
      <c r="I46" s="17">
        <f t="shared" si="1"/>
        <v>0</v>
      </c>
      <c r="J46" s="18"/>
    </row>
    <row r="47" spans="1:10" ht="12.75">
      <c r="A47" t="s">
        <v>55</v>
      </c>
      <c r="B47" t="s">
        <v>45</v>
      </c>
      <c r="C47" s="1" t="s">
        <v>100</v>
      </c>
      <c r="D47" s="1" t="s">
        <v>11</v>
      </c>
      <c r="E47" s="13">
        <v>72</v>
      </c>
      <c r="F47" s="17"/>
      <c r="G47" s="17">
        <f t="shared" si="0"/>
        <v>0</v>
      </c>
      <c r="H47" s="17"/>
      <c r="I47" s="17">
        <f t="shared" si="1"/>
        <v>0</v>
      </c>
      <c r="J47" s="18"/>
    </row>
    <row r="48" spans="1:10" ht="12.75">
      <c r="A48" t="s">
        <v>56</v>
      </c>
      <c r="B48" t="s">
        <v>46</v>
      </c>
      <c r="C48" s="1" t="s">
        <v>155</v>
      </c>
      <c r="E48" s="13"/>
      <c r="F48" s="17"/>
      <c r="G48" s="17"/>
      <c r="H48" s="17"/>
      <c r="I48" s="17"/>
      <c r="J48" s="18"/>
    </row>
    <row r="49" spans="3:10" ht="12.75">
      <c r="C49" s="1" t="s">
        <v>156</v>
      </c>
      <c r="D49" s="1" t="s">
        <v>11</v>
      </c>
      <c r="E49" s="13">
        <v>17</v>
      </c>
      <c r="F49" s="17"/>
      <c r="G49" s="17">
        <f>E49*F49</f>
        <v>0</v>
      </c>
      <c r="H49" s="17"/>
      <c r="I49" s="17">
        <f>E49*H49</f>
        <v>0</v>
      </c>
      <c r="J49" s="18"/>
    </row>
    <row r="50" spans="1:10" ht="12.75">
      <c r="A50" t="s">
        <v>57</v>
      </c>
      <c r="C50" s="1" t="s">
        <v>153</v>
      </c>
      <c r="D50" s="1" t="s">
        <v>11</v>
      </c>
      <c r="E50" s="13">
        <v>17</v>
      </c>
      <c r="F50" s="17"/>
      <c r="G50" s="17">
        <f>E50*F50</f>
        <v>0</v>
      </c>
      <c r="H50" s="17"/>
      <c r="I50" s="17">
        <f>E50*H50</f>
        <v>0</v>
      </c>
      <c r="J50" s="18"/>
    </row>
    <row r="51" spans="1:10" ht="12.75">
      <c r="A51" t="s">
        <v>58</v>
      </c>
      <c r="B51" t="s">
        <v>40</v>
      </c>
      <c r="C51" s="1" t="s">
        <v>101</v>
      </c>
      <c r="D51" s="1" t="s">
        <v>11</v>
      </c>
      <c r="E51" s="13">
        <v>17</v>
      </c>
      <c r="F51" s="17"/>
      <c r="G51" s="17">
        <f aca="true" t="shared" si="2" ref="G51:G59">E51*F51</f>
        <v>0</v>
      </c>
      <c r="H51" s="17"/>
      <c r="I51" s="17">
        <f aca="true" t="shared" si="3" ref="I51:I59">E51*H51</f>
        <v>0</v>
      </c>
      <c r="J51" s="18"/>
    </row>
    <row r="52" spans="1:10" ht="12.75">
      <c r="A52" t="s">
        <v>59</v>
      </c>
      <c r="B52" t="s">
        <v>41</v>
      </c>
      <c r="C52" s="1" t="s">
        <v>94</v>
      </c>
      <c r="D52" s="1" t="s">
        <v>11</v>
      </c>
      <c r="E52" s="13">
        <v>17</v>
      </c>
      <c r="F52" s="17"/>
      <c r="G52" s="17">
        <f t="shared" si="2"/>
        <v>0</v>
      </c>
      <c r="H52" s="17"/>
      <c r="I52" s="17">
        <f t="shared" si="3"/>
        <v>0</v>
      </c>
      <c r="J52" s="18"/>
    </row>
    <row r="53" spans="1:10" ht="12.75">
      <c r="A53" t="s">
        <v>60</v>
      </c>
      <c r="B53" t="s">
        <v>47</v>
      </c>
      <c r="C53" s="1" t="s">
        <v>102</v>
      </c>
      <c r="D53" s="1" t="s">
        <v>12</v>
      </c>
      <c r="E53" s="13">
        <v>560</v>
      </c>
      <c r="F53" s="17"/>
      <c r="G53" s="17">
        <f t="shared" si="2"/>
        <v>0</v>
      </c>
      <c r="H53" s="17"/>
      <c r="I53" s="17">
        <f t="shared" si="3"/>
        <v>0</v>
      </c>
      <c r="J53" s="18"/>
    </row>
    <row r="54" spans="1:10" ht="12.75">
      <c r="A54" t="s">
        <v>61</v>
      </c>
      <c r="B54" t="s">
        <v>48</v>
      </c>
      <c r="C54" s="1" t="s">
        <v>72</v>
      </c>
      <c r="D54" s="1" t="s">
        <v>12</v>
      </c>
      <c r="E54" s="13">
        <v>36</v>
      </c>
      <c r="F54" s="17"/>
      <c r="G54" s="17">
        <f t="shared" si="2"/>
        <v>0</v>
      </c>
      <c r="H54" s="17"/>
      <c r="I54" s="17">
        <f t="shared" si="3"/>
        <v>0</v>
      </c>
      <c r="J54" s="18"/>
    </row>
    <row r="55" spans="1:10" ht="12.75">
      <c r="A55" t="s">
        <v>62</v>
      </c>
      <c r="B55" t="s">
        <v>39</v>
      </c>
      <c r="C55" s="1" t="s">
        <v>73</v>
      </c>
      <c r="D55" s="1" t="s">
        <v>11</v>
      </c>
      <c r="E55" s="13">
        <v>34</v>
      </c>
      <c r="F55" s="17"/>
      <c r="G55" s="17">
        <f t="shared" si="2"/>
        <v>0</v>
      </c>
      <c r="H55" s="17"/>
      <c r="I55" s="17">
        <f t="shared" si="3"/>
        <v>0</v>
      </c>
      <c r="J55" s="18"/>
    </row>
    <row r="56" spans="1:10" ht="12.75">
      <c r="A56" t="s">
        <v>63</v>
      </c>
      <c r="B56" t="s">
        <v>39</v>
      </c>
      <c r="C56" s="1" t="s">
        <v>74</v>
      </c>
      <c r="D56" s="1" t="s">
        <v>11</v>
      </c>
      <c r="E56" s="13">
        <v>17</v>
      </c>
      <c r="F56" s="17"/>
      <c r="G56" s="17">
        <f t="shared" si="2"/>
        <v>0</v>
      </c>
      <c r="H56" s="17"/>
      <c r="I56" s="17">
        <f t="shared" si="3"/>
        <v>0</v>
      </c>
      <c r="J56" s="18"/>
    </row>
    <row r="57" spans="1:10" ht="12.75">
      <c r="A57" t="s">
        <v>64</v>
      </c>
      <c r="B57" t="s">
        <v>133</v>
      </c>
      <c r="C57" s="1" t="s">
        <v>104</v>
      </c>
      <c r="D57" s="1" t="s">
        <v>11</v>
      </c>
      <c r="E57" s="13">
        <v>1</v>
      </c>
      <c r="F57" s="17"/>
      <c r="G57" s="17">
        <f t="shared" si="2"/>
        <v>0</v>
      </c>
      <c r="H57" s="17"/>
      <c r="I57" s="17">
        <f t="shared" si="3"/>
        <v>0</v>
      </c>
      <c r="J57" s="18"/>
    </row>
    <row r="58" spans="1:10" ht="12.75">
      <c r="A58" t="s">
        <v>65</v>
      </c>
      <c r="B58" t="s">
        <v>133</v>
      </c>
      <c r="C58" s="1" t="s">
        <v>105</v>
      </c>
      <c r="D58" s="1" t="s">
        <v>11</v>
      </c>
      <c r="E58" s="13">
        <v>1</v>
      </c>
      <c r="F58" s="17"/>
      <c r="G58" s="17">
        <f t="shared" si="2"/>
        <v>0</v>
      </c>
      <c r="H58" s="17"/>
      <c r="I58" s="17">
        <f t="shared" si="3"/>
        <v>0</v>
      </c>
      <c r="J58" s="18"/>
    </row>
    <row r="59" spans="1:10" ht="12.75">
      <c r="A59" t="s">
        <v>66</v>
      </c>
      <c r="B59" t="s">
        <v>49</v>
      </c>
      <c r="C59" s="1" t="s">
        <v>103</v>
      </c>
      <c r="D59" s="1" t="s">
        <v>11</v>
      </c>
      <c r="E59" s="13">
        <v>3</v>
      </c>
      <c r="F59" s="17"/>
      <c r="G59" s="17">
        <f t="shared" si="2"/>
        <v>0</v>
      </c>
      <c r="H59" s="17"/>
      <c r="I59" s="17">
        <f t="shared" si="3"/>
        <v>0</v>
      </c>
      <c r="J59" s="18"/>
    </row>
    <row r="60" spans="3:11" ht="12.75">
      <c r="C60" s="1" t="s">
        <v>15</v>
      </c>
      <c r="E60" s="13"/>
      <c r="F60" s="17"/>
      <c r="G60" s="17">
        <f>SUM(G42:G59)</f>
        <v>0</v>
      </c>
      <c r="H60" s="17"/>
      <c r="I60" s="17">
        <f>SUM(I42:I57)</f>
        <v>0</v>
      </c>
      <c r="J60" s="18"/>
      <c r="K60" s="7"/>
    </row>
    <row r="61" spans="3:10" ht="12.75">
      <c r="C61" s="1" t="s">
        <v>16</v>
      </c>
      <c r="D61" s="1" t="s">
        <v>17</v>
      </c>
      <c r="E61" s="13">
        <v>5</v>
      </c>
      <c r="F61" s="17"/>
      <c r="G61" s="17"/>
      <c r="H61" s="17"/>
      <c r="I61" s="17"/>
      <c r="J61" s="18"/>
    </row>
    <row r="62" spans="3:10" ht="12.75">
      <c r="C62" s="1" t="s">
        <v>18</v>
      </c>
      <c r="D62" s="1" t="s">
        <v>17</v>
      </c>
      <c r="E62" s="13">
        <v>3</v>
      </c>
      <c r="F62" s="17"/>
      <c r="G62" s="17"/>
      <c r="H62" s="17"/>
      <c r="I62" s="17"/>
      <c r="J62" s="18"/>
    </row>
    <row r="63" spans="3:10" ht="12.75">
      <c r="C63" s="1" t="s">
        <v>19</v>
      </c>
      <c r="D63" s="1" t="s">
        <v>20</v>
      </c>
      <c r="E63" s="13">
        <v>6</v>
      </c>
      <c r="F63" s="17"/>
      <c r="G63" s="17"/>
      <c r="H63" s="17"/>
      <c r="I63" s="17"/>
      <c r="J63" s="18"/>
    </row>
    <row r="64" spans="3:10" ht="12.75">
      <c r="C64" s="1" t="s">
        <v>21</v>
      </c>
      <c r="E64" s="13"/>
      <c r="F64" s="17"/>
      <c r="G64" s="17">
        <f>G60+G61+G62</f>
        <v>0</v>
      </c>
      <c r="H64" s="17"/>
      <c r="I64" s="17">
        <f>I60+I63</f>
        <v>0</v>
      </c>
      <c r="J64" s="18"/>
    </row>
    <row r="65" spans="3:10" ht="12.75">
      <c r="C65" s="1" t="s">
        <v>22</v>
      </c>
      <c r="E65" s="13"/>
      <c r="F65" s="17"/>
      <c r="G65" s="17"/>
      <c r="H65" s="22">
        <f>G64+I64</f>
        <v>0</v>
      </c>
      <c r="I65" s="22"/>
      <c r="J65" s="18"/>
    </row>
    <row r="66" spans="6:10" ht="12.75">
      <c r="F66" s="21"/>
      <c r="J66" s="15"/>
    </row>
    <row r="67" spans="3:12" ht="12.75">
      <c r="C67" s="2" t="s">
        <v>27</v>
      </c>
      <c r="D67" s="5"/>
      <c r="E67" s="23"/>
      <c r="F67" s="23"/>
      <c r="G67" s="23"/>
      <c r="H67" s="23"/>
      <c r="I67" s="23"/>
      <c r="J67" s="24"/>
      <c r="K67" s="5"/>
      <c r="L67" s="4"/>
    </row>
    <row r="68" spans="1:12" ht="12.75">
      <c r="A68" t="s">
        <v>50</v>
      </c>
      <c r="B68" t="s">
        <v>148</v>
      </c>
      <c r="C68" s="5" t="s">
        <v>86</v>
      </c>
      <c r="D68" s="5" t="s">
        <v>26</v>
      </c>
      <c r="E68" s="23">
        <v>18</v>
      </c>
      <c r="F68" s="24"/>
      <c r="G68" s="24"/>
      <c r="H68" s="24"/>
      <c r="I68" s="17">
        <f>E68*H68</f>
        <v>0</v>
      </c>
      <c r="J68" s="24"/>
      <c r="K68" s="6"/>
      <c r="L68" s="4"/>
    </row>
    <row r="69" spans="1:12" ht="12.75">
      <c r="A69" t="s">
        <v>51</v>
      </c>
      <c r="B69" t="s">
        <v>148</v>
      </c>
      <c r="C69" s="5" t="s">
        <v>87</v>
      </c>
      <c r="D69" s="5" t="s">
        <v>26</v>
      </c>
      <c r="E69" s="23">
        <v>45</v>
      </c>
      <c r="F69" s="24"/>
      <c r="G69" s="24"/>
      <c r="H69" s="24"/>
      <c r="I69" s="17">
        <f>E69*H69</f>
        <v>0</v>
      </c>
      <c r="J69" s="24"/>
      <c r="K69" s="6"/>
      <c r="L69" s="4"/>
    </row>
    <row r="70" spans="1:12" ht="12.75">
      <c r="A70" t="s">
        <v>52</v>
      </c>
      <c r="B70" t="s">
        <v>148</v>
      </c>
      <c r="C70" s="5" t="s">
        <v>88</v>
      </c>
      <c r="D70" s="5"/>
      <c r="E70" s="23"/>
      <c r="F70" s="24"/>
      <c r="G70" s="24"/>
      <c r="H70" s="24"/>
      <c r="I70" s="17"/>
      <c r="J70" s="24"/>
      <c r="K70" s="6"/>
      <c r="L70" s="4"/>
    </row>
    <row r="71" spans="3:12" ht="12.75">
      <c r="C71" s="5" t="s">
        <v>33</v>
      </c>
      <c r="D71" s="5" t="s">
        <v>32</v>
      </c>
      <c r="E71" s="23">
        <v>1</v>
      </c>
      <c r="F71" s="24"/>
      <c r="G71" s="24"/>
      <c r="H71" s="24"/>
      <c r="I71" s="17">
        <f>E71*H71</f>
        <v>0</v>
      </c>
      <c r="J71" s="24"/>
      <c r="K71" s="6"/>
      <c r="L71" s="4"/>
    </row>
    <row r="72" spans="3:11" ht="12.75">
      <c r="C72" s="2" t="s">
        <v>28</v>
      </c>
      <c r="D72" s="5"/>
      <c r="E72" s="23"/>
      <c r="F72" s="23"/>
      <c r="G72" s="23"/>
      <c r="H72" s="23"/>
      <c r="I72" s="22">
        <f>SUM(I68:I71)</f>
        <v>0</v>
      </c>
      <c r="J72" s="23"/>
      <c r="K72" s="5"/>
    </row>
    <row r="73" spans="5:10" ht="12.75">
      <c r="E73" s="13"/>
      <c r="F73" s="14"/>
      <c r="G73" s="14"/>
      <c r="H73" s="14"/>
      <c r="I73" s="14"/>
      <c r="J73" s="15"/>
    </row>
    <row r="74" spans="5:10" ht="12.75">
      <c r="E74" s="13"/>
      <c r="F74" s="14"/>
      <c r="G74" s="14"/>
      <c r="H74" s="14"/>
      <c r="I74" s="14"/>
      <c r="J74" s="15"/>
    </row>
    <row r="75" spans="1:10" ht="12.75">
      <c r="A75" t="s">
        <v>68</v>
      </c>
      <c r="B75" t="s">
        <v>69</v>
      </c>
      <c r="C75" s="1" t="s">
        <v>97</v>
      </c>
      <c r="D75" s="1" t="s">
        <v>0</v>
      </c>
      <c r="E75" s="15" t="s">
        <v>1</v>
      </c>
      <c r="F75" s="21" t="s">
        <v>2</v>
      </c>
      <c r="G75" s="15" t="s">
        <v>2</v>
      </c>
      <c r="H75" s="15" t="s">
        <v>36</v>
      </c>
      <c r="I75" s="15" t="s">
        <v>5</v>
      </c>
      <c r="J75" s="15"/>
    </row>
    <row r="76" spans="6:9" ht="12.75">
      <c r="F76" s="21" t="s">
        <v>7</v>
      </c>
      <c r="G76" s="15" t="s">
        <v>8</v>
      </c>
      <c r="I76" s="15" t="s">
        <v>10</v>
      </c>
    </row>
    <row r="77" spans="3:11" ht="12.75">
      <c r="C77" s="11" t="s">
        <v>29</v>
      </c>
      <c r="D77" s="8"/>
      <c r="E77" s="25"/>
      <c r="F77" s="26"/>
      <c r="G77" s="27"/>
      <c r="H77" s="26"/>
      <c r="I77" s="25"/>
      <c r="J77" s="25"/>
      <c r="K77" s="8"/>
    </row>
    <row r="78" spans="1:11" ht="12.75">
      <c r="A78" t="s">
        <v>50</v>
      </c>
      <c r="B78" s="12" t="s">
        <v>135</v>
      </c>
      <c r="C78" s="8" t="s">
        <v>75</v>
      </c>
      <c r="D78" s="8" t="s">
        <v>34</v>
      </c>
      <c r="E78" s="28">
        <v>0.56</v>
      </c>
      <c r="F78" s="28"/>
      <c r="G78" s="28"/>
      <c r="H78" s="29"/>
      <c r="I78" s="17">
        <f aca="true" t="shared" si="4" ref="I78:I89">E78*H78</f>
        <v>0</v>
      </c>
      <c r="J78" s="24"/>
      <c r="K78" s="9"/>
    </row>
    <row r="79" spans="1:11" ht="12.75">
      <c r="A79" t="s">
        <v>51</v>
      </c>
      <c r="B79" s="12" t="s">
        <v>136</v>
      </c>
      <c r="C79" s="8" t="s">
        <v>76</v>
      </c>
      <c r="D79" s="8" t="s">
        <v>35</v>
      </c>
      <c r="E79" s="28">
        <v>50.1</v>
      </c>
      <c r="F79" s="28"/>
      <c r="G79" s="28"/>
      <c r="H79" s="26"/>
      <c r="I79" s="17">
        <f t="shared" si="4"/>
        <v>0</v>
      </c>
      <c r="J79" s="24"/>
      <c r="K79" s="9"/>
    </row>
    <row r="80" spans="1:11" ht="12.75">
      <c r="A80" t="s">
        <v>52</v>
      </c>
      <c r="B80" s="12" t="s">
        <v>137</v>
      </c>
      <c r="C80" s="8" t="s">
        <v>77</v>
      </c>
      <c r="D80" s="8" t="s">
        <v>12</v>
      </c>
      <c r="E80" s="28">
        <v>560</v>
      </c>
      <c r="F80" s="28"/>
      <c r="G80" s="28"/>
      <c r="H80" s="26"/>
      <c r="I80" s="17">
        <f t="shared" si="4"/>
        <v>0</v>
      </c>
      <c r="J80" s="24"/>
      <c r="K80" s="9"/>
    </row>
    <row r="81" spans="1:11" ht="12.75">
      <c r="A81" t="s">
        <v>53</v>
      </c>
      <c r="B81" s="12" t="s">
        <v>138</v>
      </c>
      <c r="C81" s="8" t="s">
        <v>78</v>
      </c>
      <c r="D81" s="8" t="s">
        <v>12</v>
      </c>
      <c r="E81" s="28">
        <v>560</v>
      </c>
      <c r="F81" s="28"/>
      <c r="G81" s="28"/>
      <c r="H81" s="26"/>
      <c r="I81" s="17">
        <f t="shared" si="4"/>
        <v>0</v>
      </c>
      <c r="J81" s="24"/>
      <c r="K81" s="9"/>
    </row>
    <row r="82" spans="1:11" ht="12.75">
      <c r="A82" t="s">
        <v>54</v>
      </c>
      <c r="B82" s="12" t="s">
        <v>139</v>
      </c>
      <c r="C82" s="8" t="s">
        <v>79</v>
      </c>
      <c r="D82" s="8" t="s">
        <v>12</v>
      </c>
      <c r="E82" s="28">
        <v>600</v>
      </c>
      <c r="F82" s="28"/>
      <c r="G82" s="28"/>
      <c r="H82" s="26"/>
      <c r="I82" s="17">
        <f t="shared" si="4"/>
        <v>0</v>
      </c>
      <c r="J82" s="24"/>
      <c r="K82" s="9"/>
    </row>
    <row r="83" spans="1:11" ht="12.75">
      <c r="A83" t="s">
        <v>55</v>
      </c>
      <c r="B83" s="12" t="s">
        <v>140</v>
      </c>
      <c r="C83" s="8" t="s">
        <v>80</v>
      </c>
      <c r="D83" s="8" t="s">
        <v>12</v>
      </c>
      <c r="E83" s="28">
        <v>10</v>
      </c>
      <c r="F83" s="28"/>
      <c r="G83" s="28"/>
      <c r="H83" s="26"/>
      <c r="I83" s="17">
        <f t="shared" si="4"/>
        <v>0</v>
      </c>
      <c r="J83" s="24"/>
      <c r="K83" s="9"/>
    </row>
    <row r="84" spans="1:11" ht="12.75">
      <c r="A84" t="s">
        <v>56</v>
      </c>
      <c r="B84" s="12" t="s">
        <v>141</v>
      </c>
      <c r="C84" s="8" t="s">
        <v>81</v>
      </c>
      <c r="D84" s="8" t="s">
        <v>12</v>
      </c>
      <c r="E84" s="28">
        <v>560</v>
      </c>
      <c r="F84" s="28"/>
      <c r="G84" s="28"/>
      <c r="H84" s="26"/>
      <c r="I84" s="17">
        <f t="shared" si="4"/>
        <v>0</v>
      </c>
      <c r="J84" s="24"/>
      <c r="K84" s="9"/>
    </row>
    <row r="85" spans="1:11" ht="12.75">
      <c r="A85" t="s">
        <v>57</v>
      </c>
      <c r="B85" s="12" t="s">
        <v>142</v>
      </c>
      <c r="C85" s="8" t="s">
        <v>82</v>
      </c>
      <c r="D85" s="8" t="s">
        <v>35</v>
      </c>
      <c r="E85" s="28">
        <v>8.33</v>
      </c>
      <c r="F85" s="28"/>
      <c r="G85" s="28"/>
      <c r="H85" s="29"/>
      <c r="I85" s="17">
        <f t="shared" si="4"/>
        <v>0</v>
      </c>
      <c r="J85" s="24"/>
      <c r="K85" s="9"/>
    </row>
    <row r="86" spans="1:11" ht="12.75">
      <c r="A86" t="s">
        <v>58</v>
      </c>
      <c r="B86" s="12" t="s">
        <v>143</v>
      </c>
      <c r="C86" s="8" t="s">
        <v>83</v>
      </c>
      <c r="D86" s="8" t="s">
        <v>35</v>
      </c>
      <c r="E86" s="28">
        <v>1.1</v>
      </c>
      <c r="F86" s="28"/>
      <c r="G86" s="28"/>
      <c r="H86" s="26"/>
      <c r="I86" s="17">
        <f t="shared" si="4"/>
        <v>0</v>
      </c>
      <c r="J86" s="24"/>
      <c r="K86" s="9"/>
    </row>
    <row r="87" spans="1:11" ht="12.75">
      <c r="A87" t="s">
        <v>59</v>
      </c>
      <c r="B87" s="12" t="s">
        <v>144</v>
      </c>
      <c r="C87" s="8" t="s">
        <v>84</v>
      </c>
      <c r="D87" s="8" t="s">
        <v>11</v>
      </c>
      <c r="E87" s="28">
        <v>17</v>
      </c>
      <c r="F87" s="28"/>
      <c r="G87" s="28"/>
      <c r="H87" s="26"/>
      <c r="I87" s="17">
        <f t="shared" si="4"/>
        <v>0</v>
      </c>
      <c r="J87" s="24"/>
      <c r="K87" s="9"/>
    </row>
    <row r="88" spans="1:11" ht="12.75">
      <c r="A88" t="s">
        <v>60</v>
      </c>
      <c r="B88" s="12" t="s">
        <v>145</v>
      </c>
      <c r="C88" s="8" t="s">
        <v>85</v>
      </c>
      <c r="D88" s="8" t="s">
        <v>30</v>
      </c>
      <c r="E88" s="28">
        <v>560</v>
      </c>
      <c r="F88" s="28"/>
      <c r="G88" s="28"/>
      <c r="H88" s="26"/>
      <c r="I88" s="17">
        <f t="shared" si="4"/>
        <v>0</v>
      </c>
      <c r="J88" s="24"/>
      <c r="K88" s="9"/>
    </row>
    <row r="89" spans="1:11" ht="12.75">
      <c r="A89" t="s">
        <v>61</v>
      </c>
      <c r="B89" s="12" t="s">
        <v>146</v>
      </c>
      <c r="C89" s="8" t="s">
        <v>89</v>
      </c>
      <c r="D89" s="8" t="s">
        <v>30</v>
      </c>
      <c r="E89" s="28">
        <v>5</v>
      </c>
      <c r="F89" s="28"/>
      <c r="G89" s="28"/>
      <c r="H89" s="26"/>
      <c r="I89" s="17">
        <f t="shared" si="4"/>
        <v>0</v>
      </c>
      <c r="J89" s="24"/>
      <c r="K89" s="9"/>
    </row>
    <row r="90" spans="1:11" ht="12.75">
      <c r="A90" t="s">
        <v>62</v>
      </c>
      <c r="B90" s="12" t="s">
        <v>147</v>
      </c>
      <c r="C90" s="8" t="s">
        <v>90</v>
      </c>
      <c r="D90" s="8" t="s">
        <v>12</v>
      </c>
      <c r="E90" s="28">
        <v>20</v>
      </c>
      <c r="F90" s="28"/>
      <c r="G90" s="28"/>
      <c r="H90" s="26"/>
      <c r="I90" s="17">
        <f>E90*H90</f>
        <v>0</v>
      </c>
      <c r="J90" s="24"/>
      <c r="K90" s="9"/>
    </row>
    <row r="91" spans="3:11" ht="12.75">
      <c r="C91" s="10" t="s">
        <v>31</v>
      </c>
      <c r="D91" s="8"/>
      <c r="E91" s="28"/>
      <c r="F91" s="28"/>
      <c r="G91" s="28"/>
      <c r="H91" s="28"/>
      <c r="I91" s="19">
        <f>SUM(I78:I89)</f>
        <v>0</v>
      </c>
      <c r="J91" s="25"/>
      <c r="K91" s="9"/>
    </row>
    <row r="92" ht="12.75">
      <c r="F92" s="14"/>
    </row>
    <row r="93" spans="3:6" ht="12.75">
      <c r="C93" s="11" t="s">
        <v>93</v>
      </c>
      <c r="F93" s="14"/>
    </row>
    <row r="94" spans="3:10" ht="12.75">
      <c r="C94" s="1" t="s">
        <v>154</v>
      </c>
      <c r="D94" s="1" t="s">
        <v>11</v>
      </c>
      <c r="E94" s="15">
        <v>1</v>
      </c>
      <c r="H94" s="21"/>
      <c r="I94" s="17">
        <f>E94*H94</f>
        <v>0</v>
      </c>
      <c r="J94" s="24"/>
    </row>
    <row r="98" ht="12.75">
      <c r="H98" s="14"/>
    </row>
    <row r="99" ht="12.75">
      <c r="C99" s="11" t="s">
        <v>106</v>
      </c>
    </row>
    <row r="100" spans="1:3" ht="12.75">
      <c r="A100" t="s">
        <v>50</v>
      </c>
      <c r="C100" s="1" t="s">
        <v>107</v>
      </c>
    </row>
    <row r="101" spans="3:10" ht="12.75">
      <c r="C101" s="1" t="s">
        <v>108</v>
      </c>
      <c r="D101" s="1" t="s">
        <v>11</v>
      </c>
      <c r="E101" s="15">
        <v>1</v>
      </c>
      <c r="F101" s="14"/>
      <c r="G101" s="17">
        <f>E101*F101</f>
        <v>0</v>
      </c>
      <c r="H101" s="14"/>
      <c r="I101" s="17">
        <f>E101*H101</f>
        <v>0</v>
      </c>
      <c r="J101" s="16">
        <f>H101*0.62941342</f>
        <v>0</v>
      </c>
    </row>
    <row r="102" spans="2:10" ht="12.75">
      <c r="B102" t="s">
        <v>127</v>
      </c>
      <c r="C102" s="1" t="s">
        <v>109</v>
      </c>
      <c r="D102" s="1" t="s">
        <v>11</v>
      </c>
      <c r="E102" s="15">
        <v>1</v>
      </c>
      <c r="F102" s="14"/>
      <c r="G102" s="17">
        <f>E102*F102</f>
        <v>0</v>
      </c>
      <c r="H102" s="14"/>
      <c r="I102" s="17">
        <f>E102*H102</f>
        <v>0</v>
      </c>
      <c r="J102" s="16">
        <f>H102*0.62941342</f>
        <v>0</v>
      </c>
    </row>
    <row r="103" spans="2:10" ht="12.75">
      <c r="B103" t="s">
        <v>149</v>
      </c>
      <c r="C103" s="1" t="s">
        <v>110</v>
      </c>
      <c r="D103" s="1" t="s">
        <v>11</v>
      </c>
      <c r="E103" s="15">
        <v>2</v>
      </c>
      <c r="F103" s="14"/>
      <c r="G103" s="17">
        <f>E103*F103</f>
        <v>0</v>
      </c>
      <c r="H103" s="14"/>
      <c r="I103" s="17">
        <f>E103*H103</f>
        <v>0</v>
      </c>
      <c r="J103" s="16">
        <f>H103*0.62941342</f>
        <v>0</v>
      </c>
    </row>
    <row r="104" spans="3:9" ht="12.75">
      <c r="C104" s="1" t="s">
        <v>111</v>
      </c>
      <c r="F104" s="14"/>
      <c r="G104" s="17">
        <f>SUM(G101:G103)</f>
        <v>0</v>
      </c>
      <c r="H104" s="14"/>
      <c r="I104" s="17">
        <f>SUM(I101:I103)</f>
        <v>0</v>
      </c>
    </row>
    <row r="105" spans="3:8" ht="12.75">
      <c r="C105" s="1" t="s">
        <v>112</v>
      </c>
      <c r="F105" s="14"/>
      <c r="H105" s="22">
        <f>G104+I104</f>
        <v>0</v>
      </c>
    </row>
    <row r="106" spans="6:8" ht="12.75">
      <c r="F106" s="14"/>
      <c r="H106" s="14"/>
    </row>
    <row r="107" spans="1:8" ht="12.75">
      <c r="A107" t="s">
        <v>51</v>
      </c>
      <c r="C107" s="1" t="s">
        <v>113</v>
      </c>
      <c r="F107" s="14"/>
      <c r="H107" s="14"/>
    </row>
    <row r="108" spans="3:9" ht="12.75">
      <c r="C108" s="1" t="s">
        <v>114</v>
      </c>
      <c r="D108" s="1" t="s">
        <v>11</v>
      </c>
      <c r="E108" s="15">
        <v>1</v>
      </c>
      <c r="F108" s="14"/>
      <c r="G108" s="17">
        <f aca="true" t="shared" si="5" ref="G108:G119">E108*F108</f>
        <v>0</v>
      </c>
      <c r="H108" s="14"/>
      <c r="I108" s="17">
        <f aca="true" t="shared" si="6" ref="I108:I119">E108*H108</f>
        <v>0</v>
      </c>
    </row>
    <row r="109" spans="2:9" ht="12.75">
      <c r="B109" t="s">
        <v>151</v>
      </c>
      <c r="C109" s="1" t="s">
        <v>115</v>
      </c>
      <c r="D109" s="1" t="s">
        <v>11</v>
      </c>
      <c r="E109" s="15">
        <v>2</v>
      </c>
      <c r="F109" s="14"/>
      <c r="G109" s="17">
        <f t="shared" si="5"/>
        <v>0</v>
      </c>
      <c r="H109" s="14"/>
      <c r="I109" s="17">
        <f t="shared" si="6"/>
        <v>0</v>
      </c>
    </row>
    <row r="110" spans="2:9" ht="12.75">
      <c r="B110" t="s">
        <v>150</v>
      </c>
      <c r="C110" s="1" t="s">
        <v>116</v>
      </c>
      <c r="D110" s="1" t="s">
        <v>11</v>
      </c>
      <c r="E110" s="15">
        <v>4</v>
      </c>
      <c r="F110" s="14"/>
      <c r="G110" s="17">
        <f t="shared" si="5"/>
        <v>0</v>
      </c>
      <c r="H110" s="14"/>
      <c r="I110" s="17">
        <f t="shared" si="6"/>
        <v>0</v>
      </c>
    </row>
    <row r="111" spans="2:9" ht="12.75">
      <c r="B111" t="s">
        <v>126</v>
      </c>
      <c r="C111" s="1" t="s">
        <v>117</v>
      </c>
      <c r="D111" s="1" t="s">
        <v>11</v>
      </c>
      <c r="E111" s="15">
        <v>4</v>
      </c>
      <c r="F111" s="14"/>
      <c r="G111" s="17">
        <f t="shared" si="5"/>
        <v>0</v>
      </c>
      <c r="H111" s="14"/>
      <c r="I111" s="17">
        <f t="shared" si="6"/>
        <v>0</v>
      </c>
    </row>
    <row r="112" spans="2:9" ht="12.75">
      <c r="B112" t="s">
        <v>126</v>
      </c>
      <c r="C112" s="1" t="s">
        <v>118</v>
      </c>
      <c r="D112" s="1" t="s">
        <v>11</v>
      </c>
      <c r="E112" s="15">
        <v>5</v>
      </c>
      <c r="F112" s="14"/>
      <c r="G112" s="17">
        <f t="shared" si="5"/>
        <v>0</v>
      </c>
      <c r="H112" s="14"/>
      <c r="I112" s="17">
        <f t="shared" si="6"/>
        <v>0</v>
      </c>
    </row>
    <row r="113" spans="2:9" ht="12.75">
      <c r="B113" t="s">
        <v>129</v>
      </c>
      <c r="C113" s="1" t="s">
        <v>119</v>
      </c>
      <c r="D113" s="1" t="s">
        <v>11</v>
      </c>
      <c r="E113" s="15">
        <v>1</v>
      </c>
      <c r="F113" s="14"/>
      <c r="G113" s="17">
        <f t="shared" si="5"/>
        <v>0</v>
      </c>
      <c r="H113" s="14"/>
      <c r="I113" s="17">
        <f t="shared" si="6"/>
        <v>0</v>
      </c>
    </row>
    <row r="114" spans="2:9" ht="12.75">
      <c r="B114" t="s">
        <v>134</v>
      </c>
      <c r="C114" s="1" t="s">
        <v>120</v>
      </c>
      <c r="D114" s="1" t="s">
        <v>11</v>
      </c>
      <c r="E114" s="15">
        <v>1</v>
      </c>
      <c r="F114" s="14"/>
      <c r="G114" s="17">
        <f t="shared" si="5"/>
        <v>0</v>
      </c>
      <c r="H114" s="14"/>
      <c r="I114" s="17">
        <f t="shared" si="6"/>
        <v>0</v>
      </c>
    </row>
    <row r="115" spans="2:9" ht="12.75">
      <c r="B115" t="s">
        <v>131</v>
      </c>
      <c r="C115" s="1" t="s">
        <v>130</v>
      </c>
      <c r="D115" s="1" t="s">
        <v>11</v>
      </c>
      <c r="E115" s="15">
        <v>4</v>
      </c>
      <c r="F115" s="14"/>
      <c r="G115" s="17">
        <f t="shared" si="5"/>
        <v>0</v>
      </c>
      <c r="H115" s="14"/>
      <c r="I115" s="17">
        <f t="shared" si="6"/>
        <v>0</v>
      </c>
    </row>
    <row r="116" spans="2:9" ht="12.75">
      <c r="B116" t="s">
        <v>128</v>
      </c>
      <c r="C116" s="1" t="s">
        <v>121</v>
      </c>
      <c r="D116" s="1" t="s">
        <v>11</v>
      </c>
      <c r="E116" s="15">
        <v>4</v>
      </c>
      <c r="F116" s="14"/>
      <c r="G116" s="17">
        <f t="shared" si="5"/>
        <v>0</v>
      </c>
      <c r="H116" s="14"/>
      <c r="I116" s="17">
        <f t="shared" si="6"/>
        <v>0</v>
      </c>
    </row>
    <row r="117" spans="2:9" ht="12.75">
      <c r="B117" t="s">
        <v>132</v>
      </c>
      <c r="C117" s="1" t="s">
        <v>122</v>
      </c>
      <c r="D117" s="1" t="s">
        <v>11</v>
      </c>
      <c r="E117" s="15">
        <v>1</v>
      </c>
      <c r="F117" s="14"/>
      <c r="G117" s="17">
        <f t="shared" si="5"/>
        <v>0</v>
      </c>
      <c r="H117" s="14"/>
      <c r="I117" s="17">
        <f t="shared" si="6"/>
        <v>0</v>
      </c>
    </row>
    <row r="118" spans="2:9" ht="12.75">
      <c r="B118" t="s">
        <v>152</v>
      </c>
      <c r="C118" s="1" t="s">
        <v>123</v>
      </c>
      <c r="D118" s="1" t="s">
        <v>11</v>
      </c>
      <c r="E118" s="15">
        <v>5</v>
      </c>
      <c r="F118" s="14"/>
      <c r="G118" s="17">
        <f t="shared" si="5"/>
        <v>0</v>
      </c>
      <c r="H118" s="14"/>
      <c r="I118" s="17">
        <f t="shared" si="6"/>
        <v>0</v>
      </c>
    </row>
    <row r="119" spans="2:9" ht="12.75">
      <c r="B119" t="s">
        <v>149</v>
      </c>
      <c r="C119" s="1" t="s">
        <v>110</v>
      </c>
      <c r="D119" s="1" t="s">
        <v>11</v>
      </c>
      <c r="E119" s="15">
        <v>5</v>
      </c>
      <c r="F119" s="14"/>
      <c r="G119" s="17">
        <f t="shared" si="5"/>
        <v>0</v>
      </c>
      <c r="H119" s="14"/>
      <c r="I119" s="17">
        <f t="shared" si="6"/>
        <v>0</v>
      </c>
    </row>
    <row r="120" spans="3:9" ht="12.75">
      <c r="C120" s="1" t="s">
        <v>124</v>
      </c>
      <c r="G120" s="17">
        <f>SUM(G109:G119)</f>
        <v>0</v>
      </c>
      <c r="I120" s="17">
        <f>SUM(I109:I119)</f>
        <v>0</v>
      </c>
    </row>
    <row r="121" spans="3:8" ht="12.75">
      <c r="C121" s="1" t="s">
        <v>125</v>
      </c>
      <c r="H121" s="22">
        <f>G120+I120</f>
        <v>0</v>
      </c>
    </row>
  </sheetData>
  <sheetProtection/>
  <printOptions/>
  <pageMargins left="0.7875" right="0.7875" top="0.7875" bottom="0.7875" header="0.49236111111111114" footer="0.49236111111111114"/>
  <pageSetup fitToHeight="0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5" right="0.7875" top="0.7875" bottom="0.7875" header="0.49236111111111114" footer="0.49236111111111114"/>
  <pageSetup fitToHeight="0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5" right="0.7875" top="0.7875" bottom="0.7875" header="0.49236111111111114" footer="0.49236111111111114"/>
  <pageSetup fitToHeight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 Adensam</dc:creator>
  <cp:keywords/>
  <dc:description/>
  <cp:lastModifiedBy>inv04</cp:lastModifiedBy>
  <cp:lastPrinted>2012-03-22T12:47:33Z</cp:lastPrinted>
  <dcterms:created xsi:type="dcterms:W3CDTF">2004-04-21T19:27:24Z</dcterms:created>
  <dcterms:modified xsi:type="dcterms:W3CDTF">2012-05-29T06:58:42Z</dcterms:modified>
  <cp:category/>
  <cp:version/>
  <cp:contentType/>
  <cp:contentStatus/>
  <cp:revision>1</cp:revision>
</cp:coreProperties>
</file>